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jtova" reservationPassword="0"/>
  <workbookPr/>
  <bookViews>
    <workbookView xWindow="240" yWindow="120" windowWidth="14940" windowHeight="9225" activeTab="0"/>
  </bookViews>
  <sheets>
    <sheet name="SO 102" sheetId="1" r:id="rId1"/>
  </sheets>
  <definedNames/>
  <calcPr/>
  <webPublishing/>
</workbook>
</file>

<file path=xl/sharedStrings.xml><?xml version="1.0" encoding="utf-8"?>
<sst xmlns="http://schemas.openxmlformats.org/spreadsheetml/2006/main" count="192" uniqueCount="127">
  <si>
    <t>Aspe</t>
  </si>
  <si>
    <t>Příloha k formuláři pro ocenění nabídky</t>
  </si>
  <si>
    <t>Stavba</t>
  </si>
  <si>
    <t>číslo a název SO</t>
  </si>
  <si>
    <t>číslo a název rozpočtu:</t>
  </si>
  <si>
    <t>H2.2</t>
  </si>
  <si>
    <t>Oprava MK Sídliště Plešivec, ČK – MK č. 92 (km Z.Ú. 0,0000 – K.Ú. 0,40100)</t>
  </si>
  <si>
    <t>SO 102</t>
  </si>
  <si>
    <t>Komunikace – MK č. 92 (km Z.Ú. 0,0000 – K.Ú. 0,40100):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</si>
  <si>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</si>
  <si>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</si>
  <si>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</si>
  <si>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</si>
  <si>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</si>
  <si>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</si>
  <si>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</si>
  <si>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</si>
  <si>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</si>
  <si>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</si>
  <si>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</si>
  <si>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</si>
  <si>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</si>
  <si>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</si>
  <si>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</si>
  <si>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</si>
  <si>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</si>
  <si>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Smluvní požadavky</t>
  </si>
  <si>
    <t>01</t>
  </si>
  <si>
    <t>014102</t>
  </si>
  <si>
    <t/>
  </si>
  <si>
    <t>POPLATKY ZA SKLÁDKU</t>
  </si>
  <si>
    <t xml:space="preserve">T         </t>
  </si>
  <si>
    <t>kamenivo, nestmelené vrstvy
338,1*1,8=608,580 [A]</t>
  </si>
  <si>
    <t>Požadavky objednatele</t>
  </si>
  <si>
    <t>02</t>
  </si>
  <si>
    <t>02710</t>
  </si>
  <si>
    <t>POMOC PRÁCE ZŘÍZ NEBO ZAJIŠŤ OBJÍŽĎKY A PŘÍSTUP CESTY</t>
  </si>
  <si>
    <t xml:space="preserve">KPL       </t>
  </si>
  <si>
    <t>DIO</t>
  </si>
  <si>
    <t>Zemní práce</t>
  </si>
  <si>
    <t>113328</t>
  </si>
  <si>
    <t>ODSTRAN PODKL ZPEVNĚNÝCH PLOCH Z KAMENIVA NESTMEL, ODVOZ DO 20KM</t>
  </si>
  <si>
    <t xml:space="preserve">M3        </t>
  </si>
  <si>
    <t>v tl. 350 mm
966*0,35=338,100 [A]</t>
  </si>
  <si>
    <t>113484</t>
  </si>
  <si>
    <t>ODSTRANĚNÍ KRYTU ZPEVNĚNÝCH PLOCH Z DLAŽDIC VČETNĚ PODKLADU, ODVOZ DO 5KM</t>
  </si>
  <si>
    <t>Výměna zámkové dlažby pod přístřeškem zastávky autobusu
22*0,16=3,520 [A]</t>
  </si>
  <si>
    <t>113524</t>
  </si>
  <si>
    <t>ODSTRANĚNÍ CHODNÍKOVÝCH A SILNIČNÍCH OBRUBNÍKŮ BETONOVÝCH, ODVOZ DO 5KM</t>
  </si>
  <si>
    <t xml:space="preserve">M         </t>
  </si>
  <si>
    <t>(stávající obrubníky budou odstraněny, uloženy v areálu kasáren k recyklaci) 
677=677,000 [A]</t>
  </si>
  <si>
    <t>113724</t>
  </si>
  <si>
    <t>FRÉZOVÁNÍ ZPEVNĚNÝCH PLOCH ASFALTOVÝCH, ODVOZ DO 5KM</t>
  </si>
  <si>
    <t>v celé ploše v tl. 50 mm
4830*0,05=241,500 [A]
(vyfrézovaný živičný recyklát bude uložen v kasárnách)</t>
  </si>
  <si>
    <t>v tl. 70 mm
Plocha sanace v místech překopů a deformací dle vzorového řezu č. 04 966 m2
Plocha opravy v místě viditelných poruch  
vyjma překopů a deformací (předpoklad 20 %) dle vzorového řezu č. 04 906 m2
(966+906)*0,07=131,040 [A]
(vyfrézovaný živičný recyklát bude uložen v kasárnách)</t>
  </si>
  <si>
    <t>18110</t>
  </si>
  <si>
    <t>ÚPRAVA PLÁNĚ SE ZHUTNĚNÍM V HORNINĚ TŘ. I</t>
  </si>
  <si>
    <t xml:space="preserve">M2        </t>
  </si>
  <si>
    <t>Plocha sanace v místech překopů a deformací dle vzorového řezu č. 04
966=966,000 [A]</t>
  </si>
  <si>
    <t>Vodorovné konstrukce</t>
  </si>
  <si>
    <t>45131</t>
  </si>
  <si>
    <t>PODKL A VÝPLŇ VRSTVY Z PROST BET</t>
  </si>
  <si>
    <t>Pod výměnu zámkové dlažby pod přístřeškem zastávky autobusu  
22*0,1=2,200 [A]</t>
  </si>
  <si>
    <t>Komunikace</t>
  </si>
  <si>
    <t>561431</t>
  </si>
  <si>
    <t>KAMENIVO ZPEVNĚNÉ CEMENTEM TŘ. I TL. DO 150MM</t>
  </si>
  <si>
    <t>Vrstva směsi stmelená cementam SC C 8/10
Plocha sanace v místech překopů a deformací dle vzorového řezu č. 04 
966=966,000 [A]</t>
  </si>
  <si>
    <t>56334</t>
  </si>
  <si>
    <t>VOZOVKOVÉ VRSTVY ZE ŠTĚRKODRTI TL. DO 200MM</t>
  </si>
  <si>
    <t>Plocha sanace v místech překopů a deformací dle vzorového řezu č. 04 
966=966,000 [A]</t>
  </si>
  <si>
    <t>572213</t>
  </si>
  <si>
    <t>SPOJOVACÍ POSTŘIK Z EMULZE DO 0,5KG/M2</t>
  </si>
  <si>
    <t>PS-EK po vyštěpení
v celé ploše
4830=4 830,000 [A]</t>
  </si>
  <si>
    <t>574A44</t>
  </si>
  <si>
    <t>ASFALTOVÝ BETON PRO OBRUSNÉ VRSTVY ACO 11+, 11S TL. 50MM</t>
  </si>
  <si>
    <t>v celé ploše
4830=4 830,000 [A]</t>
  </si>
  <si>
    <t>574E68</t>
  </si>
  <si>
    <t>ASFALTOVÝ BETON PRO PODKLADNÍ VRSTVY ACP 22+, 22S TL. 70MM</t>
  </si>
  <si>
    <t>Plocha sanace v místech překopů a deformací dle vzorového řezu č. 04 966=966,000 [A] m2
Plocha opravy v místě viditelných poruch  
vyjma překopů a deformací (předpoklad 20 %) dle vzorového řezu č. 04 906 =906,000 [B]m2
Celkem: A+B=1 872,000 [C]</t>
  </si>
  <si>
    <t>582621</t>
  </si>
  <si>
    <t>KRYTY Z BETON DLAŽDIC SE ZÁMKEM ŠEDÝCH TL 60MM DO LOŽE Z MC</t>
  </si>
  <si>
    <t>Výměna zámkové dlažby pod přístřeškem zastávky autobusu  
22=22,000 [A]</t>
  </si>
  <si>
    <t xml:space="preserve">Potrubí    </t>
  </si>
  <si>
    <t>89712</t>
  </si>
  <si>
    <t>VPUSŤ KANALIZAČNÍ ULIČNÍ KOMPLETNÍ Z BETONOVÝCH DÍLCŮ</t>
  </si>
  <si>
    <t xml:space="preserve">KUS       </t>
  </si>
  <si>
    <t>18=18,000 [A]</t>
  </si>
  <si>
    <t>89911</t>
  </si>
  <si>
    <t>R</t>
  </si>
  <si>
    <t>LITINOVÝ POKLOP D400</t>
  </si>
  <si>
    <t>Výměna poklopů za samonivelační
12=12,000 [A]</t>
  </si>
  <si>
    <t>89913</t>
  </si>
  <si>
    <t>KRYCÍ HRNCE SAMOSTATNÉ</t>
  </si>
  <si>
    <t>Výměna vodovodních uzávěrů, uzávěrů hydrantů za samonivelační
10+2+4=16,000 [A]</t>
  </si>
  <si>
    <t>89921</t>
  </si>
  <si>
    <t>VÝŠKOVÁ ÚPRAVA POKLOPŮ</t>
  </si>
  <si>
    <t>Výšková úprava poklopů šachet, výměna za samonivelační   
12=12,000 [A]</t>
  </si>
  <si>
    <t>89923</t>
  </si>
  <si>
    <t>VÝŠKOVÁ ÚPRAVA KRYCÍCH HRNCŮ</t>
  </si>
  <si>
    <t>Výšková úprava vodovodních uzávěrů, výměna za samonivelační 10ks 
Výšková úprava uzávěrů hydrantů, výměna za samonivelační                 2ks
Výšková úprava plynových uzávěrů, výměna za samonivelační   4ks
10+2+4=16,000 [A]</t>
  </si>
  <si>
    <t>Potrubí</t>
  </si>
  <si>
    <t xml:space="preserve">Doplňující konstrukce a práce                                                                                                                         </t>
  </si>
  <si>
    <t>91</t>
  </si>
  <si>
    <t>915111</t>
  </si>
  <si>
    <t>VODOROVNÉ DOPRAVNÍ ZNAČENÍ BARVOU HLADKÉ - DODÁVKA A POKLÁDKA</t>
  </si>
  <si>
    <t>V7a "Přehod pro chodce" 
(4*(8,5+6,5))/2=30,000 [C]
V10b "Kolmá stání"
166*4,5*0,125=93,375 [A]
13*4,7*0,125=7,638 [F]
Symbol 01
4*1=4,000 [B]
V11a  "Zastávka autobusu nebo trolejbusu"
1*5=5,000 [G]
V12b "Žluté zkřížené čáry" v místech schodišť     
9*3=27,000 [H]  
V12c "Zákaz zastavení"
76*0,25=19,000 [I]
Celkem: C+A+F+B+G+H+I=186,013 [J]        76 bm
provedeno 2 x barvou
186,013*2=372,026 [K]</t>
  </si>
  <si>
    <t>917224</t>
  </si>
  <si>
    <t>SILNIČNÍ A CHODNÍKOVÉ OBRUBY Z BETONOVÝCH OBRUBNÍKŮ ŠÍŘ 150MM</t>
  </si>
  <si>
    <t>677=677,000 [A]</t>
  </si>
  <si>
    <t>Doplňující konstrukce a práce</t>
  </si>
  <si>
    <t>Různé dokončovací konstrukce a práce inženýrských staveb</t>
  </si>
  <si>
    <t>93</t>
  </si>
  <si>
    <t>931313</t>
  </si>
  <si>
    <t>TĚSNĚNÍ DILATAČ SPAR ASF ZÁLIVKOU PRŮŘ DO 300MM2</t>
  </si>
  <si>
    <t>37=37,000 [A]</t>
  </si>
  <si>
    <t xml:space="preserve">Bourání konstrukcí                                                                                                                                    </t>
  </si>
  <si>
    <t>96</t>
  </si>
  <si>
    <t>96687</t>
  </si>
  <si>
    <t>VYBOURÁNÍ ULIČNÍCH VPUSTÍ KOMPLETNÍCH</t>
  </si>
  <si>
    <t>Bourání konstrukcí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</si>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</sst>
</file>

<file path=xl/styles.xml><?xml version="1.0" encoding="utf-8"?>
<styleSheet xmlns="http://schemas.openxmlformats.org/spreadsheetml/2006/main">
  <numFmts count="2">
    <numFmt numFmtId="177" formatCode="### ### ### ##0.000"/>
    <numFmt numFmtId="178" formatCode="### ### ### ##0.00"/>
  </numFmts>
  <fonts count="4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NumberFormat="1" applyFont="1" applyFill="1" applyBorder="1" applyAlignment="1" applyProtection="1">
      <alignment/>
      <protection/>
    </xf>
    <xf numFmtId="0" fontId="1" fillId="0" borderId="0" xfId="0" applyNumberFormat="1" applyFont="1" applyFill="1" applyBorder="1" applyAlignment="1" applyProtection="1">
      <alignment horizontal="center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3" fillId="0" borderId="0" xfId="0" applyNumberFormat="1" applyFont="1" applyFill="1" applyBorder="1" applyAlignment="1" applyProtection="1">
      <alignment/>
      <protection/>
    </xf>
    <xf numFmtId="177" fontId="0" fillId="0" borderId="1" xfId="0" applyNumberFormat="1" applyFont="1" applyFill="1" applyBorder="1" applyAlignment="1" applyProtection="1">
      <alignment/>
      <protection/>
    </xf>
    <xf numFmtId="0" fontId="3" fillId="0" borderId="2" xfId="0" applyNumberFormat="1" applyFont="1" applyFill="1" applyBorder="1" applyAlignment="1" applyProtection="1">
      <alignment/>
      <protection/>
    </xf>
    <xf numFmtId="178" fontId="0" fillId="0" borderId="3" xfId="0" applyNumberFormat="1" applyBorder="1" applyProtection="1">
      <protection locked="0"/>
    </xf>
    <xf numFmtId="178" fontId="0" fillId="0" borderId="1" xfId="0" applyNumberFormat="1" applyFont="1" applyFill="1" applyBorder="1" applyAlignment="1" applyProtection="1">
      <alignment/>
      <protection/>
    </xf>
    <xf numFmtId="178" fontId="0" fillId="0" borderId="1" xfId="0" applyNumberFormat="1" applyBorder="1" applyProtection="1">
      <protection locked="0"/>
    </xf>
    <xf numFmtId="0" fontId="0" fillId="0" borderId="1" xfId="0" applyNumberFormat="1" applyFont="1" applyFill="1" applyBorder="1" applyAlignment="1" applyProtection="1">
      <alignment wrapText="1"/>
      <protection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8" fontId="3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1" t="s">
        <v>0</v>
      </c>
    </row>
    <row r="2" spans="3:3" ht="12.75" customHeight="1">
      <c r="C2" s="2" t="s">
        <v>1</v>
      </c>
    </row>
    <row r="4" spans="1:5" ht="12.75" customHeight="1">
      <c r="A4" t="s">
        <v>2</v>
      </c>
      <c r="C4" s="1" t="s">
        <v>5</v>
      </c>
      <c s="1" t="s">
        <v>6</v>
      </c>
      <c s="1"/>
    </row>
    <row r="5" spans="1:5" ht="12.75" customHeight="1">
      <c r="A5" t="s">
        <v>3</v>
      </c>
      <c r="C5" s="1" t="s">
        <v>7</v>
      </c>
      <c s="1" t="s">
        <v>8</v>
      </c>
      <c s="1"/>
    </row>
    <row r="6" spans="1:5" ht="12.75" customHeight="1">
      <c r="A6" t="s">
        <v>4</v>
      </c>
      <c r="C6" s="1" t="s">
        <v>7</v>
      </c>
      <c s="1" t="s">
        <v>8</v>
      </c>
      <c s="1"/>
    </row>
    <row r="7" spans="3:5" ht="12.75" customHeight="1">
      <c r="C7" s="1"/>
      <c s="1"/>
      <c s="1"/>
    </row>
    <row r="8" spans="1:8" ht="12.75" customHeight="1">
      <c r="A8" s="3" t="s">
        <v>9</v>
      </c>
      <c s="3" t="s">
        <v>11</v>
      </c>
      <c s="3" t="s">
        <v>12</v>
      </c>
      <c s="3" t="s">
        <v>13</v>
      </c>
      <c s="3" t="s">
        <v>14</v>
      </c>
      <c s="3" t="s">
        <v>15</v>
      </c>
      <c s="3" t="s">
        <v>16</v>
      </c>
      <c s="3"/>
    </row>
    <row r="9" spans="1:8" ht="28.5">
      <c r="A9" s="3"/>
      <c s="3"/>
      <c s="3"/>
      <c s="3"/>
      <c s="3"/>
      <c s="3"/>
      <c s="3" t="s">
        <v>17</v>
      </c>
      <c s="3" t="s">
        <v>18</v>
      </c>
    </row>
    <row r="10" spans="1:8" ht="14.25">
      <c r="A10" s="3" t="s">
        <v>10</v>
      </c>
      <c s="3" t="s">
        <v>19</v>
      </c>
      <c s="3" t="s">
        <v>20</v>
      </c>
      <c s="3" t="s">
        <v>21</v>
      </c>
      <c s="3" t="s">
        <v>22</v>
      </c>
      <c s="3" t="s">
        <v>23</v>
      </c>
      <c s="3" t="s">
        <v>24</v>
      </c>
      <c s="3" t="s">
        <v>25</v>
      </c>
    </row>
    <row r="11" spans="1:8" ht="12.75" customHeight="1">
      <c r="A11" s="4"/>
      <c s="4"/>
      <c s="4" t="s">
        <v>27</v>
      </c>
      <c s="4" t="s">
        <v>26</v>
      </c>
      <c s="4"/>
      <c s="6"/>
      <c s="4"/>
      <c s="6"/>
    </row>
    <row r="12" spans="1:8" ht="12.75">
      <c r="A12" s="10">
        <v>1</v>
      </c>
      <c s="10" t="s">
        <v>28</v>
      </c>
      <c s="10" t="s">
        <v>29</v>
      </c>
      <c s="10" t="s">
        <v>30</v>
      </c>
      <c s="10" t="s">
        <v>31</v>
      </c>
      <c s="5">
        <v>608.58</v>
      </c>
      <c s="9"/>
      <c s="8">
        <f>ROUND((G12*F12),2)</f>
      </c>
    </row>
    <row r="13" spans="4:4" ht="76.5">
      <c r="D13" s="11" t="s">
        <v>32</v>
      </c>
    </row>
    <row r="14" spans="1:16" ht="12.75" customHeight="1">
      <c r="A14" s="12"/>
      <c s="12"/>
      <c s="12" t="s">
        <v>27</v>
      </c>
      <c s="12" t="s">
        <v>26</v>
      </c>
      <c s="12"/>
      <c s="12"/>
      <c s="12"/>
      <c s="12">
        <f>SUM(H12:H13)</f>
      </c>
      <c r="P14">
        <f>ROUND(SUM(P12:P13),2)</f>
      </c>
    </row>
    <row r="16" spans="1:8" ht="12.75" customHeight="1">
      <c r="A16" s="4"/>
      <c s="4"/>
      <c s="4" t="s">
        <v>34</v>
      </c>
      <c s="4" t="s">
        <v>33</v>
      </c>
      <c s="4"/>
      <c s="6"/>
      <c s="4"/>
      <c s="6"/>
    </row>
    <row r="17" spans="1:8" ht="12.75">
      <c r="A17" s="10">
        <v>2</v>
      </c>
      <c s="10" t="s">
        <v>35</v>
      </c>
      <c s="10" t="s">
        <v>29</v>
      </c>
      <c s="10" t="s">
        <v>36</v>
      </c>
      <c s="10" t="s">
        <v>37</v>
      </c>
      <c s="5">
        <v>1</v>
      </c>
      <c s="9"/>
      <c s="8">
        <f>ROUND((G17*F17),2)</f>
      </c>
    </row>
    <row r="18" spans="4:4" ht="12.75">
      <c r="D18" s="11" t="s">
        <v>38</v>
      </c>
    </row>
    <row r="19" spans="1:16" ht="12.75" customHeight="1">
      <c r="A19" s="12"/>
      <c s="12"/>
      <c s="12" t="s">
        <v>34</v>
      </c>
      <c s="12" t="s">
        <v>33</v>
      </c>
      <c s="12"/>
      <c s="12"/>
      <c s="12"/>
      <c s="12">
        <f>SUM(H17:H18)</f>
      </c>
      <c r="P19">
        <f>ROUND(SUM(P17:P18),2)</f>
      </c>
    </row>
    <row r="21" spans="1:8" ht="12.75" customHeight="1">
      <c r="A21" s="4"/>
      <c s="4"/>
      <c s="4" t="s">
        <v>10</v>
      </c>
      <c s="4" t="s">
        <v>39</v>
      </c>
      <c s="4"/>
      <c s="6"/>
      <c s="4"/>
      <c s="6"/>
    </row>
    <row r="22" spans="1:8" ht="12.75">
      <c r="A22" s="10">
        <v>3</v>
      </c>
      <c s="10" t="s">
        <v>40</v>
      </c>
      <c s="10" t="s">
        <v>29</v>
      </c>
      <c s="10" t="s">
        <v>41</v>
      </c>
      <c s="10" t="s">
        <v>42</v>
      </c>
      <c s="5">
        <v>338.1</v>
      </c>
      <c s="9"/>
      <c s="8">
        <f>ROUND((G22*F22),2)</f>
      </c>
    </row>
    <row r="23" spans="4:4" ht="63.75">
      <c r="D23" s="11" t="s">
        <v>43</v>
      </c>
    </row>
    <row r="24" spans="1:8" ht="12.75">
      <c r="A24" s="10">
        <v>4</v>
      </c>
      <c s="10" t="s">
        <v>44</v>
      </c>
      <c s="10" t="s">
        <v>29</v>
      </c>
      <c s="10" t="s">
        <v>45</v>
      </c>
      <c s="10" t="s">
        <v>42</v>
      </c>
      <c s="5">
        <v>3.52</v>
      </c>
      <c s="9"/>
      <c s="8">
        <f>ROUND((G24*F24),2)</f>
      </c>
    </row>
    <row r="25" spans="4:4" ht="127.5">
      <c r="D25" s="11" t="s">
        <v>46</v>
      </c>
    </row>
    <row r="26" spans="1:8" ht="12.75">
      <c r="A26" s="10">
        <v>5</v>
      </c>
      <c s="10" t="s">
        <v>47</v>
      </c>
      <c s="10" t="s">
        <v>29</v>
      </c>
      <c s="10" t="s">
        <v>48</v>
      </c>
      <c s="10" t="s">
        <v>49</v>
      </c>
      <c s="5">
        <v>677</v>
      </c>
      <c s="9"/>
      <c s="8">
        <f>ROUND((G26*F26),2)</f>
      </c>
    </row>
    <row r="27" spans="4:4" ht="153">
      <c r="D27" s="11" t="s">
        <v>50</v>
      </c>
    </row>
    <row r="28" spans="1:8" ht="12.75">
      <c r="A28" s="10">
        <v>6</v>
      </c>
      <c s="10" t="s">
        <v>51</v>
      </c>
      <c s="10" t="s">
        <v>10</v>
      </c>
      <c s="10" t="s">
        <v>52</v>
      </c>
      <c s="10" t="s">
        <v>42</v>
      </c>
      <c s="5">
        <v>241.5</v>
      </c>
      <c s="9"/>
      <c s="8">
        <f>ROUND((G28*F28),2)</f>
      </c>
    </row>
    <row r="29" spans="4:4" ht="165.75">
      <c r="D29" s="11" t="s">
        <v>53</v>
      </c>
    </row>
    <row r="30" spans="1:8" ht="12.75">
      <c r="A30" s="10">
        <v>7</v>
      </c>
      <c s="10" t="s">
        <v>51</v>
      </c>
      <c s="10" t="s">
        <v>19</v>
      </c>
      <c s="10" t="s">
        <v>52</v>
      </c>
      <c s="10" t="s">
        <v>42</v>
      </c>
      <c s="5">
        <v>131.04</v>
      </c>
      <c s="9"/>
      <c s="8">
        <f>ROUND((G30*F30),2)</f>
      </c>
    </row>
    <row r="31" spans="4:4" ht="409.5">
      <c r="D31" s="11" t="s">
        <v>54</v>
      </c>
    </row>
    <row r="32" spans="1:8" ht="12.75">
      <c r="A32" s="10">
        <v>8</v>
      </c>
      <c s="10" t="s">
        <v>55</v>
      </c>
      <c s="10" t="s">
        <v>29</v>
      </c>
      <c s="10" t="s">
        <v>56</v>
      </c>
      <c s="10" t="s">
        <v>57</v>
      </c>
      <c s="5">
        <v>966</v>
      </c>
      <c s="9"/>
      <c s="8">
        <f>ROUND((G32*F32),2)</f>
      </c>
    </row>
    <row r="33" spans="4:4" ht="127.5">
      <c r="D33" s="11" t="s">
        <v>58</v>
      </c>
    </row>
    <row r="34" spans="1:16" ht="12.75" customHeight="1">
      <c r="A34" s="12"/>
      <c s="12"/>
      <c s="12" t="s">
        <v>10</v>
      </c>
      <c s="12" t="s">
        <v>39</v>
      </c>
      <c s="12"/>
      <c s="12"/>
      <c s="12"/>
      <c s="12">
        <f>SUM(H22:H33)</f>
      </c>
      <c r="P34">
        <f>ROUND(SUM(P22:P33),2)</f>
      </c>
    </row>
    <row r="36" spans="1:8" ht="12.75" customHeight="1">
      <c r="A36" s="4"/>
      <c s="4"/>
      <c s="4" t="s">
        <v>21</v>
      </c>
      <c s="4" t="s">
        <v>59</v>
      </c>
      <c s="4"/>
      <c s="6"/>
      <c s="4"/>
      <c s="6"/>
    </row>
    <row r="37" spans="1:8" ht="12.75">
      <c r="A37" s="10">
        <v>9</v>
      </c>
      <c s="10" t="s">
        <v>60</v>
      </c>
      <c s="10" t="s">
        <v>29</v>
      </c>
      <c s="10" t="s">
        <v>61</v>
      </c>
      <c s="10" t="s">
        <v>42</v>
      </c>
      <c s="5">
        <v>2.2</v>
      </c>
      <c s="9"/>
      <c s="8">
        <f>ROUND((G37*F37),2)</f>
      </c>
    </row>
    <row r="38" spans="4:4" ht="153">
      <c r="D38" s="11" t="s">
        <v>62</v>
      </c>
    </row>
    <row r="39" spans="1:16" ht="12.75" customHeight="1">
      <c r="A39" s="12"/>
      <c s="12"/>
      <c s="12" t="s">
        <v>21</v>
      </c>
      <c s="12" t="s">
        <v>59</v>
      </c>
      <c s="12"/>
      <c s="12"/>
      <c s="12"/>
      <c s="12">
        <f>SUM(H37:H38)</f>
      </c>
      <c r="P39">
        <f>ROUND(SUM(P37:P38),2)</f>
      </c>
    </row>
    <row r="41" spans="1:8" ht="12.75" customHeight="1">
      <c r="A41" s="4"/>
      <c s="4"/>
      <c s="4" t="s">
        <v>22</v>
      </c>
      <c s="4" t="s">
        <v>63</v>
      </c>
      <c s="4"/>
      <c s="6"/>
      <c s="4"/>
      <c s="6"/>
    </row>
    <row r="42" spans="1:8" ht="12.75">
      <c r="A42" s="10">
        <v>10</v>
      </c>
      <c s="10" t="s">
        <v>64</v>
      </c>
      <c s="10" t="s">
        <v>29</v>
      </c>
      <c s="10" t="s">
        <v>65</v>
      </c>
      <c s="10" t="s">
        <v>57</v>
      </c>
      <c s="5">
        <v>966</v>
      </c>
      <c s="9"/>
      <c s="8">
        <f>ROUND((G42*F42),2)</f>
      </c>
    </row>
    <row r="43" spans="4:4" ht="216.75">
      <c r="D43" s="11" t="s">
        <v>66</v>
      </c>
    </row>
    <row r="44" spans="1:8" ht="12.75">
      <c r="A44" s="10">
        <v>11</v>
      </c>
      <c s="10" t="s">
        <v>67</v>
      </c>
      <c s="10" t="s">
        <v>29</v>
      </c>
      <c s="10" t="s">
        <v>68</v>
      </c>
      <c s="10" t="s">
        <v>57</v>
      </c>
      <c s="5">
        <v>966</v>
      </c>
      <c s="9"/>
      <c s="8">
        <f>ROUND((G44*F44),2)</f>
      </c>
    </row>
    <row r="45" spans="4:4" ht="140.25">
      <c r="D45" s="11" t="s">
        <v>69</v>
      </c>
    </row>
    <row r="46" spans="1:8" ht="12.75">
      <c r="A46" s="10">
        <v>12</v>
      </c>
      <c s="10" t="s">
        <v>70</v>
      </c>
      <c s="10" t="s">
        <v>29</v>
      </c>
      <c s="10" t="s">
        <v>71</v>
      </c>
      <c s="10" t="s">
        <v>57</v>
      </c>
      <c s="5">
        <v>4830</v>
      </c>
      <c s="9"/>
      <c s="8">
        <f>ROUND((G46*F46),2)</f>
      </c>
    </row>
    <row r="47" spans="4:4" ht="89.25">
      <c r="D47" s="11" t="s">
        <v>72</v>
      </c>
    </row>
    <row r="48" spans="1:8" ht="12.75">
      <c r="A48" s="10">
        <v>13</v>
      </c>
      <c s="10" t="s">
        <v>73</v>
      </c>
      <c s="10" t="s">
        <v>29</v>
      </c>
      <c s="10" t="s">
        <v>74</v>
      </c>
      <c s="10" t="s">
        <v>57</v>
      </c>
      <c s="5">
        <v>4830</v>
      </c>
      <c s="9"/>
      <c s="8">
        <f>ROUND((G48*F48),2)</f>
      </c>
    </row>
    <row r="49" spans="4:4" ht="63.75">
      <c r="D49" s="11" t="s">
        <v>75</v>
      </c>
    </row>
    <row r="50" spans="1:8" ht="12.75">
      <c r="A50" s="10">
        <v>14</v>
      </c>
      <c s="10" t="s">
        <v>76</v>
      </c>
      <c s="10" t="s">
        <v>29</v>
      </c>
      <c s="10" t="s">
        <v>77</v>
      </c>
      <c s="10" t="s">
        <v>57</v>
      </c>
      <c s="5">
        <v>1872</v>
      </c>
      <c s="9"/>
      <c s="8">
        <f>ROUND((G50*F50),2)</f>
      </c>
    </row>
    <row r="51" spans="4:4" ht="395.25">
      <c r="D51" s="11" t="s">
        <v>78</v>
      </c>
    </row>
    <row r="52" spans="1:8" ht="12.75">
      <c r="A52" s="10">
        <v>15</v>
      </c>
      <c s="10" t="s">
        <v>79</v>
      </c>
      <c s="10" t="s">
        <v>29</v>
      </c>
      <c s="10" t="s">
        <v>80</v>
      </c>
      <c s="10" t="s">
        <v>57</v>
      </c>
      <c s="5">
        <v>22</v>
      </c>
      <c s="9"/>
      <c s="8">
        <f>ROUND((G52*F52),2)</f>
      </c>
    </row>
    <row r="53" spans="4:4" ht="140.25">
      <c r="D53" s="11" t="s">
        <v>81</v>
      </c>
    </row>
    <row r="54" spans="1:16" ht="12.75" customHeight="1">
      <c r="A54" s="12"/>
      <c s="12"/>
      <c s="12" t="s">
        <v>22</v>
      </c>
      <c s="12" t="s">
        <v>63</v>
      </c>
      <c s="12"/>
      <c s="12"/>
      <c s="12"/>
      <c s="12">
        <f>SUM(H42:H53)</f>
      </c>
      <c r="P54">
        <f>ROUND(SUM(P42:P53),2)</f>
      </c>
    </row>
    <row r="56" spans="1:8" ht="12.75" customHeight="1">
      <c r="A56" s="4"/>
      <c s="4"/>
      <c s="4" t="s">
        <v>25</v>
      </c>
      <c s="4" t="s">
        <v>82</v>
      </c>
      <c s="4"/>
      <c s="6"/>
      <c s="4"/>
      <c s="6"/>
    </row>
    <row r="57" spans="1:8" ht="12.75">
      <c r="A57" s="10">
        <v>16</v>
      </c>
      <c s="10" t="s">
        <v>83</v>
      </c>
      <c s="10" t="s">
        <v>29</v>
      </c>
      <c s="10" t="s">
        <v>84</v>
      </c>
      <c s="10" t="s">
        <v>85</v>
      </c>
      <c s="5">
        <v>18</v>
      </c>
      <c s="9"/>
      <c s="8">
        <f>ROUND((G57*F57),2)</f>
      </c>
    </row>
    <row r="58" spans="4:4" ht="25.5">
      <c r="D58" s="11" t="s">
        <v>86</v>
      </c>
    </row>
    <row r="59" spans="1:8" ht="12.75">
      <c r="A59" s="10">
        <v>17</v>
      </c>
      <c s="10" t="s">
        <v>87</v>
      </c>
      <c s="10" t="s">
        <v>88</v>
      </c>
      <c s="10" t="s">
        <v>89</v>
      </c>
      <c s="10" t="s">
        <v>85</v>
      </c>
      <c s="5">
        <v>12</v>
      </c>
      <c s="9"/>
      <c s="8">
        <f>ROUND((G59*F59),2)</f>
      </c>
    </row>
    <row r="60" spans="4:4" ht="89.25">
      <c r="D60" s="11" t="s">
        <v>90</v>
      </c>
    </row>
    <row r="61" spans="1:8" ht="12.75">
      <c r="A61" s="10">
        <v>18</v>
      </c>
      <c s="10" t="s">
        <v>91</v>
      </c>
      <c s="10" t="s">
        <v>88</v>
      </c>
      <c s="10" t="s">
        <v>92</v>
      </c>
      <c s="10" t="s">
        <v>85</v>
      </c>
      <c s="5">
        <v>16</v>
      </c>
      <c s="9"/>
      <c s="8">
        <f>ROUND((G61*F61),2)</f>
      </c>
    </row>
    <row r="62" spans="4:4" ht="140.25">
      <c r="D62" s="11" t="s">
        <v>93</v>
      </c>
    </row>
    <row r="63" spans="1:8" ht="12.75">
      <c r="A63" s="10">
        <v>19</v>
      </c>
      <c s="10" t="s">
        <v>94</v>
      </c>
      <c s="10" t="s">
        <v>29</v>
      </c>
      <c s="10" t="s">
        <v>95</v>
      </c>
      <c s="10" t="s">
        <v>85</v>
      </c>
      <c s="5">
        <v>12</v>
      </c>
      <c s="9"/>
      <c s="8">
        <f>ROUND((G63*F63),2)</f>
      </c>
    </row>
    <row r="64" spans="4:4" ht="127.5">
      <c r="D64" s="11" t="s">
        <v>96</v>
      </c>
    </row>
    <row r="65" spans="1:8" ht="12.75">
      <c r="A65" s="10">
        <v>20</v>
      </c>
      <c s="10" t="s">
        <v>97</v>
      </c>
      <c s="10" t="s">
        <v>29</v>
      </c>
      <c s="10" t="s">
        <v>98</v>
      </c>
      <c s="10" t="s">
        <v>85</v>
      </c>
      <c s="5">
        <v>16</v>
      </c>
      <c s="9"/>
      <c s="8">
        <f>ROUND((G65*F65),2)</f>
      </c>
    </row>
    <row r="66" spans="4:4" ht="382.5">
      <c r="D66" s="11" t="s">
        <v>99</v>
      </c>
    </row>
    <row r="67" spans="1:16" ht="12.75" customHeight="1">
      <c r="A67" s="12"/>
      <c s="12"/>
      <c s="12" t="s">
        <v>25</v>
      </c>
      <c s="12" t="s">
        <v>100</v>
      </c>
      <c s="12"/>
      <c s="12"/>
      <c s="12"/>
      <c s="12">
        <f>SUM(H57:H66)</f>
      </c>
      <c r="P67">
        <f>ROUND(SUM(P57:P66),2)</f>
      </c>
    </row>
    <row r="69" spans="1:8" ht="12.75" customHeight="1">
      <c r="A69" s="4"/>
      <c s="4"/>
      <c s="4" t="s">
        <v>102</v>
      </c>
      <c s="4" t="s">
        <v>101</v>
      </c>
      <c s="4"/>
      <c s="6"/>
      <c s="4"/>
      <c s="6"/>
    </row>
    <row r="70" spans="1:8" ht="12.75">
      <c r="A70" s="10">
        <v>21</v>
      </c>
      <c s="10" t="s">
        <v>103</v>
      </c>
      <c s="10" t="s">
        <v>29</v>
      </c>
      <c s="10" t="s">
        <v>104</v>
      </c>
      <c s="10" t="s">
        <v>57</v>
      </c>
      <c s="5">
        <v>372.026</v>
      </c>
      <c s="9"/>
      <c s="8">
        <f>ROUND((G70*F70),2)</f>
      </c>
    </row>
    <row r="71" spans="4:4" ht="409.5">
      <c r="D71" s="11" t="s">
        <v>105</v>
      </c>
    </row>
    <row r="72" spans="1:8" ht="12.75">
      <c r="A72" s="10">
        <v>22</v>
      </c>
      <c s="10" t="s">
        <v>106</v>
      </c>
      <c s="10" t="s">
        <v>29</v>
      </c>
      <c s="10" t="s">
        <v>107</v>
      </c>
      <c s="10" t="s">
        <v>49</v>
      </c>
      <c s="5">
        <v>677</v>
      </c>
      <c s="9"/>
      <c s="8">
        <f>ROUND((G72*F72),2)</f>
      </c>
    </row>
    <row r="73" spans="4:4" ht="25.5">
      <c r="D73" s="11" t="s">
        <v>108</v>
      </c>
    </row>
    <row r="74" spans="1:16" ht="12.75" customHeight="1">
      <c r="A74" s="12"/>
      <c s="12"/>
      <c s="12" t="s">
        <v>102</v>
      </c>
      <c s="12" t="s">
        <v>109</v>
      </c>
      <c s="12"/>
      <c s="12"/>
      <c s="12"/>
      <c s="12">
        <f>SUM(H70:H73)</f>
      </c>
      <c r="P74">
        <f>ROUND(SUM(P70:P73),2)</f>
      </c>
    </row>
    <row r="76" spans="1:8" ht="12.75" customHeight="1">
      <c r="A76" s="4"/>
      <c s="4"/>
      <c s="4" t="s">
        <v>111</v>
      </c>
      <c s="4" t="s">
        <v>110</v>
      </c>
      <c s="4"/>
      <c s="6"/>
      <c s="4"/>
      <c s="6"/>
    </row>
    <row r="77" spans="1:8" ht="12.75">
      <c r="A77" s="10">
        <v>23</v>
      </c>
      <c s="10" t="s">
        <v>112</v>
      </c>
      <c s="10" t="s">
        <v>29</v>
      </c>
      <c s="10" t="s">
        <v>113</v>
      </c>
      <c s="10" t="s">
        <v>49</v>
      </c>
      <c s="5">
        <v>37</v>
      </c>
      <c s="9"/>
      <c s="8">
        <f>ROUND((G77*F77),2)</f>
      </c>
    </row>
    <row r="78" spans="4:4" ht="25.5">
      <c r="D78" s="11" t="s">
        <v>114</v>
      </c>
    </row>
    <row r="79" spans="1:16" ht="12.75" customHeight="1">
      <c r="A79" s="12"/>
      <c s="12"/>
      <c s="12" t="s">
        <v>111</v>
      </c>
      <c s="12" t="s">
        <v>110</v>
      </c>
      <c s="12"/>
      <c s="12"/>
      <c s="12"/>
      <c s="12">
        <f>SUM(H77:H78)</f>
      </c>
      <c r="P79">
        <f>ROUND(SUM(P77:P78),2)</f>
      </c>
    </row>
    <row r="81" spans="1:8" ht="12.75" customHeight="1">
      <c r="A81" s="4"/>
      <c s="4"/>
      <c s="4" t="s">
        <v>116</v>
      </c>
      <c s="4" t="s">
        <v>115</v>
      </c>
      <c s="4"/>
      <c s="6"/>
      <c s="4"/>
      <c s="6"/>
    </row>
    <row r="82" spans="1:8" ht="12.75">
      <c r="A82" s="10">
        <v>24</v>
      </c>
      <c s="10" t="s">
        <v>117</v>
      </c>
      <c s="10" t="s">
        <v>29</v>
      </c>
      <c s="10" t="s">
        <v>118</v>
      </c>
      <c s="10" t="s">
        <v>85</v>
      </c>
      <c s="5">
        <v>18</v>
      </c>
      <c s="9"/>
      <c s="8">
        <f>ROUND((G82*F82),2)</f>
      </c>
    </row>
    <row r="83" spans="4:4" ht="25.5">
      <c r="D83" s="11" t="s">
        <v>86</v>
      </c>
    </row>
    <row r="84" spans="1:16" ht="12.75" customHeight="1">
      <c r="A84" s="12"/>
      <c s="12"/>
      <c s="12" t="s">
        <v>116</v>
      </c>
      <c s="12" t="s">
        <v>119</v>
      </c>
      <c s="12"/>
      <c s="12"/>
      <c s="12"/>
      <c s="12">
        <f>SUM(H82:H83)</f>
      </c>
      <c r="P84">
        <f>ROUND(SUM(P82:P83),2)</f>
      </c>
    </row>
    <row r="86" spans="1:16" ht="12.75" customHeight="1">
      <c r="A86" s="12"/>
      <c s="12"/>
      <c s="12"/>
      <c s="12" t="s">
        <v>120</v>
      </c>
      <c s="12"/>
      <c s="12"/>
      <c s="12"/>
      <c s="12">
        <f>+H14+H19+H34+H39+H54+H67+H74+H79+H84</f>
      </c>
      <c r="P86">
        <f>+P14+P19+P34+P39+P54+P67+P74+P79+P84</f>
      </c>
    </row>
    <row r="88" spans="1:8" ht="12.75" customHeight="1">
      <c r="A88" s="4" t="s">
        <v>121</v>
      </c>
      <c s="4"/>
      <c s="4"/>
      <c s="4"/>
      <c s="4"/>
      <c s="4"/>
      <c s="4"/>
      <c s="4"/>
    </row>
    <row r="89" spans="1:8" ht="12.75" customHeight="1">
      <c r="A89" s="4"/>
      <c s="4"/>
      <c s="4"/>
      <c s="4" t="s">
        <v>122</v>
      </c>
      <c s="4"/>
      <c s="4"/>
      <c s="4"/>
      <c s="4"/>
    </row>
    <row r="90" spans="1:16" ht="12.75" customHeight="1">
      <c r="A90" s="12"/>
      <c s="12"/>
      <c s="12"/>
      <c s="12" t="s">
        <v>123</v>
      </c>
      <c s="12"/>
      <c s="12"/>
      <c s="12"/>
      <c s="12">
        <v>0</v>
      </c>
      <c r="P90">
        <v>0</v>
      </c>
    </row>
    <row r="91" spans="1:8" ht="12.75" customHeight="1">
      <c r="A91" s="12"/>
      <c s="12"/>
      <c s="12"/>
      <c s="12" t="s">
        <v>124</v>
      </c>
      <c s="12"/>
      <c s="12"/>
      <c s="12"/>
      <c s="12"/>
    </row>
    <row r="92" spans="1:16" ht="12.75" customHeight="1">
      <c r="A92" s="12"/>
      <c s="12"/>
      <c s="12"/>
      <c s="12" t="s">
        <v>125</v>
      </c>
      <c s="12"/>
      <c s="12"/>
      <c s="12"/>
      <c s="12">
        <v>0</v>
      </c>
      <c r="P92">
        <v>0</v>
      </c>
    </row>
    <row r="93" spans="1:16" ht="12.75" customHeight="1">
      <c r="A93" s="12"/>
      <c s="12"/>
      <c s="12"/>
      <c s="12" t="s">
        <v>126</v>
      </c>
      <c s="12"/>
      <c s="12"/>
      <c s="12"/>
      <c s="12">
        <f>H90+H92</f>
      </c>
      <c r="P93">
        <f>P90+P92</f>
      </c>
    </row>
    <row r="95" spans="1:16" ht="12.75" customHeight="1">
      <c r="A95" s="12"/>
      <c s="12"/>
      <c s="12"/>
      <c s="12" t="s">
        <v>126</v>
      </c>
      <c s="12"/>
      <c s="12"/>
      <c s="12"/>
      <c s="12">
        <f>H86+H93</f>
      </c>
      <c r="P95">
        <f>P86+P93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fitToHeight="0"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